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学会関連\2023.3.5 神経理学療法学会第5回SIGs\"/>
    </mc:Choice>
  </mc:AlternateContent>
  <xr:revisionPtr revIDLastSave="0" documentId="8_{222F17C4-D3BA-45FB-98A9-F1168C1B1A9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予算書(1月16日) " sheetId="11" r:id="rId1"/>
    <sheet name="準備委員会" sheetId="16" r:id="rId2"/>
    <sheet name="謝金基本額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1" l="1"/>
  <c r="L8" i="11"/>
  <c r="M13" i="11"/>
  <c r="M7" i="11"/>
  <c r="M9" i="11" s="1"/>
  <c r="L3" i="11"/>
  <c r="O3" i="11" l="1"/>
  <c r="O5" i="11" s="1"/>
  <c r="G34" i="11" l="1"/>
  <c r="G16" i="11"/>
  <c r="G15" i="11"/>
  <c r="G13" i="11"/>
  <c r="E11" i="11"/>
  <c r="G10" i="11"/>
  <c r="G9" i="11"/>
  <c r="G8" i="11"/>
  <c r="G7" i="11"/>
  <c r="G6" i="11"/>
  <c r="G5" i="11"/>
  <c r="G4" i="11"/>
  <c r="G17" i="11" l="1"/>
  <c r="G36" i="11" s="1"/>
</calcChain>
</file>

<file path=xl/sharedStrings.xml><?xml version="1.0" encoding="utf-8"?>
<sst xmlns="http://schemas.openxmlformats.org/spreadsheetml/2006/main" count="126" uniqueCount="113">
  <si>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</si>
  <si>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</si>
  <si>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委託料</t>
    <rPh sb="0" eb="3">
      <t>イタクリョウ</t>
    </rPh>
    <phoneticPr fontId="2"/>
  </si>
  <si>
    <t>手数料</t>
    <rPh sb="0" eb="3">
      <t>テスウリョウ</t>
    </rPh>
    <phoneticPr fontId="2"/>
  </si>
  <si>
    <t>予備費</t>
    <rPh sb="0" eb="3">
      <t>ヨビヒ</t>
    </rPh>
    <phoneticPr fontId="2"/>
  </si>
  <si>
    <t>氏名</t>
    <rPh sb="0" eb="2">
      <t>シメイ</t>
    </rPh>
    <phoneticPr fontId="2"/>
  </si>
  <si>
    <t>クラス[選択してください]</t>
    <rPh sb="4" eb="6">
      <t>センタク</t>
    </rPh>
    <phoneticPr fontId="2"/>
  </si>
  <si>
    <t>謝金基本額
（90分あたり）</t>
    <phoneticPr fontId="2"/>
  </si>
  <si>
    <t>非会員　教授クラス（課長職以上）</t>
    <rPh sb="0" eb="3">
      <t>ヒカイイン</t>
    </rPh>
    <rPh sb="4" eb="6">
      <t>キョウジュ</t>
    </rPh>
    <rPh sb="10" eb="13">
      <t>カチョウショク</t>
    </rPh>
    <rPh sb="13" eb="15">
      <t>イジョウ</t>
    </rPh>
    <phoneticPr fontId="2"/>
  </si>
  <si>
    <t>非会員　准教・講師クラス（主任・係長など）</t>
    <rPh sb="0" eb="3">
      <t>ヒカイイン</t>
    </rPh>
    <rPh sb="4" eb="6">
      <t>ジュンキョウ</t>
    </rPh>
    <rPh sb="7" eb="9">
      <t>コウシ</t>
    </rPh>
    <rPh sb="13" eb="15">
      <t>シュニン</t>
    </rPh>
    <rPh sb="16" eb="18">
      <t>カカリチョウ</t>
    </rPh>
    <phoneticPr fontId="2"/>
  </si>
  <si>
    <t>非会員　助教クラス（役職無）</t>
    <rPh sb="0" eb="3">
      <t>ヒカイイン</t>
    </rPh>
    <rPh sb="4" eb="6">
      <t>ジョキョウ</t>
    </rPh>
    <rPh sb="10" eb="12">
      <t>ヤクショク</t>
    </rPh>
    <rPh sb="12" eb="13">
      <t>ナシ</t>
    </rPh>
    <phoneticPr fontId="2"/>
  </si>
  <si>
    <t>会員　准教・講師クラス（主任・係長など）</t>
    <rPh sb="0" eb="2">
      <t>カイイン</t>
    </rPh>
    <phoneticPr fontId="2"/>
  </si>
  <si>
    <t>会員　助教クラス（役職無）</t>
    <rPh sb="0" eb="2">
      <t>カイイン</t>
    </rPh>
    <rPh sb="3" eb="5">
      <t>ジョキョウ</t>
    </rPh>
    <rPh sb="9" eb="11">
      <t>ヤクショク</t>
    </rPh>
    <rPh sb="11" eb="12">
      <t>ナシ</t>
    </rPh>
    <phoneticPr fontId="2"/>
  </si>
  <si>
    <t>クラス・謝金基本額一覧（謝金の支払い基準に関する規定より引用）</t>
    <rPh sb="12" eb="14">
      <t>シャキン</t>
    </rPh>
    <rPh sb="15" eb="17">
      <t>シハラ</t>
    </rPh>
    <rPh sb="18" eb="20">
      <t>キジュン</t>
    </rPh>
    <rPh sb="21" eb="22">
      <t>カン</t>
    </rPh>
    <rPh sb="24" eb="26">
      <t>キテイ</t>
    </rPh>
    <rPh sb="28" eb="30">
      <t>インヨウ</t>
    </rPh>
    <phoneticPr fontId="2"/>
  </si>
  <si>
    <t>会員　教授クラス（課長職以上）</t>
    <rPh sb="0" eb="2">
      <t>カイイン</t>
    </rPh>
    <phoneticPr fontId="2"/>
  </si>
  <si>
    <t>表彰関連含、支出合計の10％未満</t>
    <rPh sb="0" eb="2">
      <t>ヒョウショウ</t>
    </rPh>
    <rPh sb="2" eb="4">
      <t>カンレン</t>
    </rPh>
    <rPh sb="4" eb="5">
      <t>フク</t>
    </rPh>
    <rPh sb="6" eb="10">
      <t>シシュツゴウケイ</t>
    </rPh>
    <rPh sb="14" eb="16">
      <t>ミマン</t>
    </rPh>
    <phoneticPr fontId="2"/>
  </si>
  <si>
    <t>運営スタッフアルバイト料上限6,000円</t>
    <rPh sb="0" eb="2">
      <t>ウンエイ</t>
    </rPh>
    <rPh sb="11" eb="12">
      <t>リョウ</t>
    </rPh>
    <rPh sb="12" eb="14">
      <t>ジョウゲン</t>
    </rPh>
    <rPh sb="19" eb="20">
      <t>エン</t>
    </rPh>
    <phoneticPr fontId="2"/>
  </si>
  <si>
    <t>運営企業委託費</t>
    <rPh sb="0" eb="4">
      <t>ウンエイキギョウ</t>
    </rPh>
    <rPh sb="4" eb="7">
      <t>イタクヒ</t>
    </rPh>
    <phoneticPr fontId="2"/>
  </si>
  <si>
    <t>振込手数料、託児所運営費用</t>
    <rPh sb="0" eb="2">
      <t>フリコミ</t>
    </rPh>
    <rPh sb="2" eb="5">
      <t>テスウリョウ</t>
    </rPh>
    <rPh sb="6" eb="8">
      <t>タクジ</t>
    </rPh>
    <rPh sb="8" eb="9">
      <t>トコロ</t>
    </rPh>
    <rPh sb="9" eb="13">
      <t>ウンエイヒヨウ</t>
    </rPh>
    <phoneticPr fontId="2"/>
  </si>
  <si>
    <t>会場費、会場附属設備費等</t>
    <rPh sb="0" eb="3">
      <t>カイジョウヒ</t>
    </rPh>
    <rPh sb="4" eb="8">
      <t>カイジョウフゾク</t>
    </rPh>
    <rPh sb="8" eb="11">
      <t>セツビヒ</t>
    </rPh>
    <rPh sb="11" eb="12">
      <t>ナド</t>
    </rPh>
    <phoneticPr fontId="2"/>
  </si>
  <si>
    <t>抄録集、チラシ・ポスター、賞状等</t>
    <rPh sb="0" eb="3">
      <t>ショウロクシュウ</t>
    </rPh>
    <rPh sb="13" eb="15">
      <t>ショウジョウ</t>
    </rPh>
    <rPh sb="15" eb="16">
      <t>ナド</t>
    </rPh>
    <phoneticPr fontId="2"/>
  </si>
  <si>
    <t>事務用品、日用品、工具、ソフトウエア等</t>
    <rPh sb="0" eb="4">
      <t>ジムヨウヒン</t>
    </rPh>
    <rPh sb="5" eb="8">
      <t>ニチヨウヒン</t>
    </rPh>
    <rPh sb="9" eb="11">
      <t>コウグ</t>
    </rPh>
    <rPh sb="18" eb="19">
      <t>ナド</t>
    </rPh>
    <phoneticPr fontId="2"/>
  </si>
  <si>
    <t>Zoom契約料や切手代金を記載</t>
    <rPh sb="4" eb="7">
      <t>ケイヤクリョウ</t>
    </rPh>
    <rPh sb="8" eb="12">
      <t>キッテダイキン</t>
    </rPh>
    <rPh sb="13" eb="15">
      <t>キサイ</t>
    </rPh>
    <phoneticPr fontId="2"/>
  </si>
  <si>
    <t>法人税の対象</t>
    <rPh sb="0" eb="3">
      <t>ホウジンゼイ</t>
    </rPh>
    <rPh sb="4" eb="6">
      <t>タイショウ</t>
    </rPh>
    <phoneticPr fontId="2"/>
  </si>
  <si>
    <t>一般会員・協会員と同額</t>
    <rPh sb="0" eb="4">
      <t>イッパンカイイン</t>
    </rPh>
    <rPh sb="5" eb="8">
      <t>キョウカイイン</t>
    </rPh>
    <rPh sb="9" eb="11">
      <t>ドウガク</t>
    </rPh>
    <phoneticPr fontId="2"/>
  </si>
  <si>
    <t>上限：1日開催5,000円、2日開催10,000円</t>
    <rPh sb="0" eb="2">
      <t>ジョウゲン</t>
    </rPh>
    <rPh sb="4" eb="7">
      <t>ニチカイサイ</t>
    </rPh>
    <rPh sb="12" eb="13">
      <t>エン</t>
    </rPh>
    <rPh sb="15" eb="16">
      <t>ニチ</t>
    </rPh>
    <rPh sb="16" eb="18">
      <t>カイサイ</t>
    </rPh>
    <rPh sb="24" eb="25">
      <t>エン</t>
    </rPh>
    <phoneticPr fontId="2"/>
  </si>
  <si>
    <t>注意事項</t>
    <rPh sb="0" eb="4">
      <t>チュウイジコウ</t>
    </rPh>
    <phoneticPr fontId="2"/>
  </si>
  <si>
    <t>準備委員会の準備委員交通費支給可、学術大会当日お手伝いの会場近郊運営スタッフ支給可だが講師・座長等での参加会員不可、会員外会議参加者旅費等</t>
    <rPh sb="0" eb="2">
      <t>ジュンビ</t>
    </rPh>
    <rPh sb="2" eb="5">
      <t>イインカイ</t>
    </rPh>
    <rPh sb="6" eb="8">
      <t>ジュンビ</t>
    </rPh>
    <rPh sb="8" eb="10">
      <t>イイン</t>
    </rPh>
    <rPh sb="10" eb="13">
      <t>コウツウヒ</t>
    </rPh>
    <rPh sb="13" eb="15">
      <t>シキュウ</t>
    </rPh>
    <rPh sb="15" eb="16">
      <t>カ</t>
    </rPh>
    <rPh sb="17" eb="21">
      <t>ガクジュツタイカイ</t>
    </rPh>
    <rPh sb="21" eb="23">
      <t>トウジツ</t>
    </rPh>
    <rPh sb="24" eb="26">
      <t>テツダ</t>
    </rPh>
    <rPh sb="28" eb="30">
      <t>カイジョウ</t>
    </rPh>
    <rPh sb="30" eb="32">
      <t>キンコウ</t>
    </rPh>
    <rPh sb="32" eb="34">
      <t>ウンエイ</t>
    </rPh>
    <rPh sb="38" eb="40">
      <t>シキュウ</t>
    </rPh>
    <rPh sb="40" eb="41">
      <t>カ</t>
    </rPh>
    <rPh sb="43" eb="45">
      <t>コウシ</t>
    </rPh>
    <rPh sb="46" eb="48">
      <t>ザチョウ</t>
    </rPh>
    <rPh sb="48" eb="49">
      <t>ナド</t>
    </rPh>
    <rPh sb="51" eb="53">
      <t>サンカ</t>
    </rPh>
    <rPh sb="53" eb="55">
      <t>カイイン</t>
    </rPh>
    <rPh sb="55" eb="57">
      <t>フカ</t>
    </rPh>
    <phoneticPr fontId="2"/>
  </si>
  <si>
    <t>会員会議謝金不可、お弁当代上限1,100円可</t>
    <rPh sb="0" eb="2">
      <t>カイイン</t>
    </rPh>
    <rPh sb="2" eb="6">
      <t>カイギシャキン</t>
    </rPh>
    <rPh sb="6" eb="8">
      <t>フカ</t>
    </rPh>
    <rPh sb="10" eb="13">
      <t>ベントウダイ</t>
    </rPh>
    <rPh sb="13" eb="15">
      <t>ジョウゲン</t>
    </rPh>
    <rPh sb="20" eb="21">
      <t>エン</t>
    </rPh>
    <rPh sb="21" eb="22">
      <t>カ</t>
    </rPh>
    <phoneticPr fontId="2"/>
  </si>
  <si>
    <t>予算書</t>
    <rPh sb="0" eb="3">
      <t>ヨサンショ</t>
    </rPh>
    <phoneticPr fontId="2"/>
  </si>
  <si>
    <t>科目</t>
    <rPh sb="0" eb="2">
      <t>カモク</t>
    </rPh>
    <phoneticPr fontId="2"/>
  </si>
  <si>
    <t>数量</t>
    <rPh sb="0" eb="2">
      <t>スウリョウ</t>
    </rPh>
    <phoneticPr fontId="2"/>
  </si>
  <si>
    <t>単価(円)</t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</si>
  <si>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</si>
  <si>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</si>
  <si>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参加登録費</t>
    <rPh sb="0" eb="2">
      <t>サンカ</t>
    </rPh>
    <rPh sb="2" eb="5">
      <t>トウロクヒ</t>
    </rPh>
    <phoneticPr fontId="2"/>
  </si>
  <si>
    <t>事前登録</t>
    <rPh sb="0" eb="2">
      <t>ジゼン</t>
    </rPh>
    <rPh sb="2" eb="4">
      <t>トウロク</t>
    </rPh>
    <phoneticPr fontId="2"/>
  </si>
  <si>
    <t xml:space="preserve">専門会員 </t>
    <rPh sb="0" eb="2">
      <t>センモン</t>
    </rPh>
    <phoneticPr fontId="2"/>
  </si>
  <si>
    <t>一般会員・協会員</t>
    <rPh sb="0" eb="2">
      <t>イッパン</t>
    </rPh>
    <rPh sb="5" eb="7">
      <t>キョウカイ</t>
    </rPh>
    <rPh sb="7" eb="8">
      <t>イン</t>
    </rPh>
    <phoneticPr fontId="2"/>
  </si>
  <si>
    <t>上限：1日開催6,000円、2日開催12,000円</t>
  </si>
  <si>
    <t>当日登録</t>
    <rPh sb="0" eb="2">
      <t>トウジツ</t>
    </rPh>
    <rPh sb="2" eb="4">
      <t>トウロク</t>
    </rPh>
    <phoneticPr fontId="2"/>
  </si>
  <si>
    <t>非会員　理学療法士</t>
    <rPh sb="0" eb="1">
      <t>ヒ</t>
    </rPh>
    <rPh sb="1" eb="3">
      <t>カイイン</t>
    </rPh>
    <rPh sb="4" eb="9">
      <t>リガクリョウホウシ</t>
    </rPh>
    <phoneticPr fontId="2"/>
  </si>
  <si>
    <t>上限：1日開催7,000円、2日開催12,000円</t>
  </si>
  <si>
    <t>非会員　他職種</t>
    <rPh sb="0" eb="1">
      <t>ヒ</t>
    </rPh>
    <rPh sb="1" eb="3">
      <t>カイイン</t>
    </rPh>
    <rPh sb="4" eb="5">
      <t>ホカ</t>
    </rPh>
    <rPh sb="5" eb="7">
      <t>ショクシュ</t>
    </rPh>
    <phoneticPr fontId="2"/>
  </si>
  <si>
    <t>上限：1日開催8,000円、2日開催14,000円</t>
  </si>
  <si>
    <t>学生</t>
    <rPh sb="0" eb="2">
      <t>ガクセイ</t>
    </rPh>
    <phoneticPr fontId="2"/>
  </si>
  <si>
    <t>上限：1日開催32,000円、2日開催38,000円</t>
  </si>
  <si>
    <t>参加者　小計</t>
    <rPh sb="0" eb="3">
      <t>サンカシャ</t>
    </rPh>
    <rPh sb="4" eb="6">
      <t>ショウケイ</t>
    </rPh>
    <phoneticPr fontId="2"/>
  </si>
  <si>
    <t>広告料</t>
    <phoneticPr fontId="2"/>
  </si>
  <si>
    <t>企業プレゼン</t>
    <rPh sb="0" eb="2">
      <t>キギョウ</t>
    </rPh>
    <phoneticPr fontId="2"/>
  </si>
  <si>
    <t>企業展示料</t>
    <phoneticPr fontId="2"/>
  </si>
  <si>
    <t>広告料（WEB・リーフレット）</t>
    <rPh sb="0" eb="3">
      <t>コウコクリョウ</t>
    </rPh>
    <phoneticPr fontId="2"/>
  </si>
  <si>
    <t>書籍展示料</t>
    <phoneticPr fontId="2"/>
  </si>
  <si>
    <t>その他収益</t>
    <phoneticPr fontId="2"/>
  </si>
  <si>
    <t>合計</t>
    <rPh sb="0" eb="2">
      <t>ゴウケイ</t>
    </rPh>
    <phoneticPr fontId="2"/>
  </si>
  <si>
    <t>摘要</t>
    <rPh sb="0" eb="2">
      <t>テキヨウ</t>
    </rPh>
    <phoneticPr fontId="2"/>
  </si>
  <si>
    <t>会議費</t>
    <phoneticPr fontId="2"/>
  </si>
  <si>
    <t>会議関連費用</t>
    <phoneticPr fontId="2"/>
  </si>
  <si>
    <t>旅費交通費</t>
    <phoneticPr fontId="2"/>
  </si>
  <si>
    <t>準備委員会、当日運営スタッフ旅費他</t>
    <rPh sb="0" eb="2">
      <t>ジュンビ</t>
    </rPh>
    <rPh sb="2" eb="5">
      <t>イインカイ</t>
    </rPh>
    <rPh sb="6" eb="8">
      <t>トウジツ</t>
    </rPh>
    <rPh sb="8" eb="10">
      <t>ウンエイ</t>
    </rPh>
    <phoneticPr fontId="2"/>
  </si>
  <si>
    <t>準備委員旅費：延4人で計60,000円(大会長2日分、準備委員1日分)，準備委員交通費：延9人で計36,360円(2日分),運営スタッフ交通費：延10人で計20,000円</t>
    <rPh sb="0" eb="4">
      <t>ジュンビイイン</t>
    </rPh>
    <rPh sb="4" eb="6">
      <t>リョヒ</t>
    </rPh>
    <rPh sb="7" eb="8">
      <t>ノ</t>
    </rPh>
    <rPh sb="9" eb="10">
      <t>ニン</t>
    </rPh>
    <rPh sb="11" eb="12">
      <t>ケイ</t>
    </rPh>
    <rPh sb="18" eb="19">
      <t>エン</t>
    </rPh>
    <rPh sb="20" eb="23">
      <t>タイカイチョウ</t>
    </rPh>
    <rPh sb="24" eb="26">
      <t>ニチブン</t>
    </rPh>
    <rPh sb="27" eb="29">
      <t>ジュンビ</t>
    </rPh>
    <rPh sb="29" eb="31">
      <t>イイン</t>
    </rPh>
    <rPh sb="32" eb="34">
      <t>ニチブン</t>
    </rPh>
    <rPh sb="36" eb="40">
      <t>ジュンビイイン</t>
    </rPh>
    <rPh sb="40" eb="43">
      <t>コウツウヒ</t>
    </rPh>
    <rPh sb="44" eb="45">
      <t>ノ</t>
    </rPh>
    <rPh sb="46" eb="47">
      <t>ニン</t>
    </rPh>
    <rPh sb="48" eb="49">
      <t>ケイ</t>
    </rPh>
    <rPh sb="55" eb="56">
      <t>エン</t>
    </rPh>
    <rPh sb="58" eb="60">
      <t>ニチブン</t>
    </rPh>
    <rPh sb="62" eb="64">
      <t>ウンエイ</t>
    </rPh>
    <rPh sb="68" eb="71">
      <t>コウツウヒ</t>
    </rPh>
    <rPh sb="72" eb="73">
      <t>ノ</t>
    </rPh>
    <rPh sb="75" eb="76">
      <t>ニン</t>
    </rPh>
    <rPh sb="77" eb="78">
      <t>ケイ</t>
    </rPh>
    <rPh sb="84" eb="85">
      <t>エン</t>
    </rPh>
    <phoneticPr fontId="2"/>
  </si>
  <si>
    <t>通信運搬費</t>
    <phoneticPr fontId="2"/>
  </si>
  <si>
    <t>通信関連費用</t>
    <phoneticPr fontId="2"/>
  </si>
  <si>
    <t>郵送その他</t>
    <phoneticPr fontId="2"/>
  </si>
  <si>
    <t>消耗什器備品類</t>
    <phoneticPr fontId="2"/>
  </si>
  <si>
    <t>事務用品他</t>
    <phoneticPr fontId="2"/>
  </si>
  <si>
    <t>印刷製本費</t>
    <phoneticPr fontId="2"/>
  </si>
  <si>
    <t>抄録集、チラシ・ポスター、賞状等、参加賞等</t>
    <rPh sb="0" eb="3">
      <t>ショウロクシュウ</t>
    </rPh>
    <rPh sb="13" eb="15">
      <t>ショウジョウ</t>
    </rPh>
    <rPh sb="15" eb="16">
      <t>トウ</t>
    </rPh>
    <rPh sb="17" eb="20">
      <t>サンカショウ</t>
    </rPh>
    <rPh sb="20" eb="21">
      <t>トウ</t>
    </rPh>
    <phoneticPr fontId="2"/>
  </si>
  <si>
    <t>賃借料</t>
    <phoneticPr fontId="2"/>
  </si>
  <si>
    <t>会場費</t>
    <phoneticPr fontId="2"/>
  </si>
  <si>
    <t>東京都立大学
（荒川キャンパス）</t>
    <rPh sb="0" eb="2">
      <t>トウキョウ</t>
    </rPh>
    <rPh sb="2" eb="4">
      <t>トリツ</t>
    </rPh>
    <rPh sb="4" eb="6">
      <t>ダイガク</t>
    </rPh>
    <rPh sb="8" eb="10">
      <t>アラカワ</t>
    </rPh>
    <phoneticPr fontId="2"/>
  </si>
  <si>
    <t>諸謝費</t>
    <phoneticPr fontId="2"/>
  </si>
  <si>
    <t>講師謝金・旅費</t>
    <rPh sb="0" eb="2">
      <t>コウシ</t>
    </rPh>
    <rPh sb="2" eb="3">
      <t>シャ</t>
    </rPh>
    <rPh sb="3" eb="4">
      <t>キン</t>
    </rPh>
    <phoneticPr fontId="2"/>
  </si>
  <si>
    <t>運営企業委託費</t>
    <rPh sb="0" eb="2">
      <t>ウンエイ</t>
    </rPh>
    <rPh sb="2" eb="4">
      <t>キギョウ</t>
    </rPh>
    <rPh sb="4" eb="6">
      <t>イタク</t>
    </rPh>
    <rPh sb="6" eb="7">
      <t>ヒ</t>
    </rPh>
    <phoneticPr fontId="2"/>
  </si>
  <si>
    <t>参加費引落手数料、振り込み手数料</t>
    <rPh sb="0" eb="3">
      <t>サンカヒ</t>
    </rPh>
    <rPh sb="3" eb="4">
      <t>ヒ</t>
    </rPh>
    <rPh sb="4" eb="5">
      <t>オ</t>
    </rPh>
    <rPh sb="5" eb="8">
      <t>テスウリョウ</t>
    </rPh>
    <rPh sb="9" eb="10">
      <t>フ</t>
    </rPh>
    <rPh sb="11" eb="12">
      <t>コ</t>
    </rPh>
    <rPh sb="13" eb="16">
      <t>テスウリョウ</t>
    </rPh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</si>
  <si>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</si>
  <si>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当日運営スタッフ賃金</t>
    <rPh sb="0" eb="2">
      <t>トウジツ</t>
    </rPh>
    <rPh sb="2" eb="4">
      <t>ウンエイ</t>
    </rPh>
    <rPh sb="8" eb="10">
      <t>チンギン</t>
    </rPh>
    <phoneticPr fontId="2"/>
  </si>
  <si>
    <t>収支差引合計</t>
    <rPh sb="0" eb="2">
      <t>シュウシ</t>
    </rPh>
    <rPh sb="2" eb="4">
      <t>サシヒキ</t>
    </rPh>
    <rPh sb="4" eb="6">
      <t>ゴウケイ</t>
    </rPh>
    <phoneticPr fontId="2"/>
  </si>
  <si>
    <t>委託業者（学会サービス）   なし</t>
    <rPh sb="0" eb="2">
      <t>イタク</t>
    </rPh>
    <rPh sb="2" eb="4">
      <t>ギョウシャ</t>
    </rPh>
    <rPh sb="5" eb="7">
      <t>ガッカイ</t>
    </rPh>
    <phoneticPr fontId="2"/>
  </si>
  <si>
    <t>会議費：50.000円,対面準備委員会1回（9名×2回）、当日（9名×2日）
当日準備委員、当日スタッフお弁当代：
計41,800円 【2,200円×19人(2日分)】
神経理学療法学会理事、監事、お弁当代：計18,700円【1,100円×17人】
2日目ファシリテーターお弁当代：
計11,000円 【1,100円×10人】</t>
    <rPh sb="0" eb="3">
      <t>カイギヒ</t>
    </rPh>
    <rPh sb="10" eb="11">
      <t>エン</t>
    </rPh>
    <rPh sb="41" eb="45">
      <t>ジュンビイイン</t>
    </rPh>
    <rPh sb="46" eb="48">
      <t>トウジツ</t>
    </rPh>
    <rPh sb="58" eb="59">
      <t>ケイ</t>
    </rPh>
    <rPh sb="65" eb="66">
      <t>エントウジツベントウダイエンニンニチブン</t>
    </rPh>
    <rPh sb="85" eb="93">
      <t>シンケイリガクリョウホウガッカイ</t>
    </rPh>
    <rPh sb="93" eb="95">
      <t>リジ</t>
    </rPh>
    <rPh sb="96" eb="98">
      <t>カンジ</t>
    </rPh>
    <rPh sb="100" eb="103">
      <t>ベントウダイ</t>
    </rPh>
    <rPh sb="104" eb="105">
      <t>ケイ</t>
    </rPh>
    <rPh sb="111" eb="112">
      <t>エン</t>
    </rPh>
    <rPh sb="118" eb="119">
      <t>エン</t>
    </rPh>
    <rPh sb="122" eb="123">
      <t>ニン</t>
    </rPh>
    <rPh sb="126" eb="128">
      <t>ニチメ</t>
    </rPh>
    <rPh sb="137" eb="140">
      <t>ベントウダイ</t>
    </rPh>
    <rPh sb="142" eb="143">
      <t>ケイ</t>
    </rPh>
    <rPh sb="149" eb="150">
      <t>エン</t>
    </rPh>
    <rPh sb="157" eb="158">
      <t>エン</t>
    </rPh>
    <rPh sb="161" eb="162">
      <t>ニン</t>
    </rPh>
    <phoneticPr fontId="2"/>
  </si>
  <si>
    <t>第5回　SIGs参加型フォーラム2022準備委員会</t>
    <rPh sb="0" eb="1">
      <t>ダイ</t>
    </rPh>
    <rPh sb="2" eb="3">
      <t>カイ</t>
    </rPh>
    <rPh sb="8" eb="11">
      <t>サンカガタ</t>
    </rPh>
    <rPh sb="20" eb="24">
      <t>ジュンビイイン</t>
    </rPh>
    <rPh sb="24" eb="25">
      <t>カイ</t>
    </rPh>
    <phoneticPr fontId="2"/>
  </si>
  <si>
    <t>役職</t>
    <rPh sb="0" eb="2">
      <t>ヤクショク</t>
    </rPh>
    <phoneticPr fontId="2"/>
  </si>
  <si>
    <t>会員番号</t>
    <rPh sb="0" eb="2">
      <t>カイイン</t>
    </rPh>
    <rPh sb="2" eb="4">
      <t>バンゴウ</t>
    </rPh>
    <phoneticPr fontId="2"/>
  </si>
  <si>
    <t>所属</t>
    <rPh sb="0" eb="2">
      <t>ショゾク</t>
    </rPh>
    <phoneticPr fontId="2"/>
  </si>
  <si>
    <t>集会長</t>
    <rPh sb="0" eb="2">
      <t>シュウカイ</t>
    </rPh>
    <rPh sb="2" eb="3">
      <t>チョウ</t>
    </rPh>
    <phoneticPr fontId="2"/>
  </si>
  <si>
    <t>髙村　浩司</t>
    <rPh sb="0" eb="2">
      <t>タカムラ</t>
    </rPh>
    <rPh sb="3" eb="4">
      <t>ヒロシ</t>
    </rPh>
    <rPh sb="4" eb="5">
      <t>ツカサ</t>
    </rPh>
    <phoneticPr fontId="2"/>
  </si>
  <si>
    <t>健康科学大学　健康科学部 理学療法学科</t>
    <phoneticPr fontId="2"/>
  </si>
  <si>
    <t>準備委員長</t>
    <rPh sb="0" eb="5">
      <t>ジュンビイインチョウ</t>
    </rPh>
    <phoneticPr fontId="2"/>
  </si>
  <si>
    <t>山崎　雄一郎</t>
    <rPh sb="0" eb="2">
      <t>ヤマサキ</t>
    </rPh>
    <rPh sb="3" eb="6">
      <t>ユウイチロウ</t>
    </rPh>
    <phoneticPr fontId="2"/>
  </si>
  <si>
    <t>丸木記念福祉メディカルセンター　　リハビリテーション科</t>
    <phoneticPr fontId="2"/>
  </si>
  <si>
    <t>準備委員</t>
    <rPh sb="0" eb="2">
      <t>ジュンビ</t>
    </rPh>
    <rPh sb="2" eb="4">
      <t>イイン</t>
    </rPh>
    <phoneticPr fontId="2"/>
  </si>
  <si>
    <t>東京都立大学　健康福祉学部 理学療法学科</t>
    <phoneticPr fontId="2"/>
  </si>
  <si>
    <t>佐藤　博文</t>
    <rPh sb="0" eb="2">
      <t>サトウ</t>
    </rPh>
    <rPh sb="3" eb="5">
      <t>ヒロブミ</t>
    </rPh>
    <phoneticPr fontId="2"/>
  </si>
  <si>
    <t>さいたま市民医療センター 診療技術部リハビリテーション科</t>
    <phoneticPr fontId="2"/>
  </si>
  <si>
    <t>小林　陽平</t>
    <rPh sb="0" eb="2">
      <t>コバヤシ</t>
    </rPh>
    <rPh sb="3" eb="5">
      <t>ヨウヘイ</t>
    </rPh>
    <phoneticPr fontId="2"/>
  </si>
  <si>
    <t>埼玉石心会病院 リハビリテーション部</t>
    <phoneticPr fontId="2"/>
  </si>
  <si>
    <t>萱沼　達弥</t>
    <rPh sb="0" eb="2">
      <t>カヤヌマ</t>
    </rPh>
    <rPh sb="3" eb="5">
      <t>タツヤ</t>
    </rPh>
    <phoneticPr fontId="2"/>
  </si>
  <si>
    <t>山梨赤十字病院 リハビリテーション部</t>
    <rPh sb="17" eb="18">
      <t>ブ</t>
    </rPh>
    <phoneticPr fontId="2"/>
  </si>
  <si>
    <t>浅川　修美</t>
    <rPh sb="0" eb="2">
      <t>アサカワ</t>
    </rPh>
    <rPh sb="3" eb="5">
      <t>シュウミ</t>
    </rPh>
    <phoneticPr fontId="2"/>
  </si>
  <si>
    <t>おおくに在宅ケアセンター</t>
    <phoneticPr fontId="2"/>
  </si>
  <si>
    <t>上島　在泰</t>
    <rPh sb="0" eb="2">
      <t>カミジマ</t>
    </rPh>
    <rPh sb="3" eb="4">
      <t>ザイ</t>
    </rPh>
    <rPh sb="4" eb="5">
      <t>ヤスシ</t>
    </rPh>
    <phoneticPr fontId="2"/>
  </si>
  <si>
    <t>神林　宏汰</t>
    <rPh sb="0" eb="2">
      <t>カンバヤシ</t>
    </rPh>
    <phoneticPr fontId="2"/>
  </si>
  <si>
    <t>※兼任可/不要な部門は削除すること</t>
    <rPh sb="1" eb="3">
      <t>ケンニン</t>
    </rPh>
    <rPh sb="3" eb="4">
      <t>カ</t>
    </rPh>
    <rPh sb="5" eb="7">
      <t>フヨウ</t>
    </rPh>
    <rPh sb="8" eb="10">
      <t>ブモン</t>
    </rPh>
    <rPh sb="11" eb="13">
      <t>サクジョ</t>
    </rPh>
    <phoneticPr fontId="2"/>
  </si>
  <si>
    <t>網本　和</t>
    <rPh sb="0" eb="2">
      <t>アミモト</t>
    </rPh>
    <rPh sb="3" eb="4">
      <t>カズ</t>
    </rPh>
    <phoneticPr fontId="2"/>
  </si>
  <si>
    <r>
      <t>会員資格を有する講師・座長等の謝金・旅費支払いは不可（会員以外可）、講師謝金を支払う場合の旅費は諸謝金に含める
①大畑光司氏：交通費45080円⇒0円＝</t>
    </r>
    <r>
      <rPr>
        <sz val="11"/>
        <color rgb="FFFF0000"/>
        <rFont val="ＭＳ Ｐゴシック"/>
        <family val="3"/>
        <charset val="128"/>
        <scheme val="minor"/>
      </rPr>
      <t>45080円</t>
    </r>
    <r>
      <rPr>
        <sz val="11"/>
        <color theme="1"/>
        <rFont val="ＭＳ Ｐゴシック"/>
        <family val="2"/>
        <charset val="128"/>
        <scheme val="minor"/>
      </rPr>
      <t xml:space="preserve">
②池田登顕氏：交通費23,090円・宿泊費(1泊)13,000円、⇒関東圏PT6000円＝</t>
    </r>
    <r>
      <rPr>
        <sz val="11"/>
        <color rgb="FFFF0000"/>
        <rFont val="ＭＳ Ｐゴシック"/>
        <family val="3"/>
        <charset val="128"/>
        <scheme val="minor"/>
      </rPr>
      <t xml:space="preserve">30,000円
</t>
    </r>
    <r>
      <rPr>
        <sz val="11"/>
        <rFont val="ＭＳ Ｐゴシック"/>
        <family val="3"/>
        <charset val="128"/>
        <scheme val="minor"/>
      </rPr>
      <t>③大田瑞穂氏：交通費94,360円・宿泊費(1泊)13,000円⇒中谷氏40,000円＝</t>
    </r>
    <r>
      <rPr>
        <sz val="11"/>
        <color rgb="FFFF0000"/>
        <rFont val="ＭＳ Ｐゴシック"/>
        <family val="3"/>
        <charset val="128"/>
        <scheme val="minor"/>
      </rPr>
      <t xml:space="preserve">60,000円
</t>
    </r>
    <r>
      <rPr>
        <sz val="11"/>
        <color theme="1"/>
        <rFont val="ＭＳ Ｐゴシック"/>
        <family val="2"/>
        <charset val="128"/>
        <scheme val="minor"/>
      </rPr>
      <t>④渡邉家泰氏：交通費87,660円・宿泊費(1泊)13,000円⇒関東圏PT10,000円⇒</t>
    </r>
    <r>
      <rPr>
        <sz val="11"/>
        <color rgb="FFFF0000"/>
        <rFont val="ＭＳ Ｐゴシック"/>
        <family val="3"/>
        <charset val="128"/>
        <scheme val="minor"/>
      </rPr>
      <t>90,000円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上記講師ファシリテーター交代および旅費支払いなしで225,080円節約。左欄の数字は概算化しています。
森岡先生の旅費はそもそも計上されていなかった（本来なら問題）
小野先生⇒野添先生の交代は旅費に変更なし</t>
    </r>
    <rPh sb="0" eb="3">
      <t>ショウロクシュウ</t>
    </rPh>
    <rPh sb="13" eb="15">
      <t>ショウジョウ</t>
    </rPh>
    <rPh sb="15" eb="16">
      <t>ナド</t>
    </rPh>
    <rPh sb="59" eb="61">
      <t>オオハタ</t>
    </rPh>
    <rPh sb="61" eb="63">
      <t>コウジ</t>
    </rPh>
    <rPh sb="63" eb="64">
      <t>シ</t>
    </rPh>
    <rPh sb="65" eb="68">
      <t>コウツウヒ</t>
    </rPh>
    <rPh sb="73" eb="74">
      <t>エン</t>
    </rPh>
    <rPh sb="76" eb="77">
      <t>エン</t>
    </rPh>
    <rPh sb="83" eb="84">
      <t>エン</t>
    </rPh>
    <rPh sb="119" eb="122">
      <t>カントウケン</t>
    </rPh>
    <rPh sb="128" eb="129">
      <t>エン</t>
    </rPh>
    <rPh sb="136" eb="137">
      <t>エン</t>
    </rPh>
    <rPh sb="171" eb="173">
      <t>ナカタニ</t>
    </rPh>
    <rPh sb="173" eb="174">
      <t>シ</t>
    </rPh>
    <rPh sb="180" eb="181">
      <t>エン</t>
    </rPh>
    <rPh sb="188" eb="189">
      <t>エン</t>
    </rPh>
    <rPh sb="224" eb="227">
      <t>カントウケン</t>
    </rPh>
    <rPh sb="235" eb="236">
      <t>エン</t>
    </rPh>
    <rPh sb="243" eb="244">
      <t>エン</t>
    </rPh>
    <rPh sb="283" eb="284">
      <t>ヒダリ</t>
    </rPh>
    <rPh sb="284" eb="285">
      <t>ラン</t>
    </rPh>
    <rPh sb="286" eb="288">
      <t>スウジ</t>
    </rPh>
    <rPh sb="289" eb="292">
      <t>ガイサンカ</t>
    </rPh>
    <rPh sb="299" eb="301">
      <t>モリオカ</t>
    </rPh>
    <rPh sb="301" eb="303">
      <t>センセイ</t>
    </rPh>
    <rPh sb="304" eb="306">
      <t>リョヒ</t>
    </rPh>
    <rPh sb="311" eb="313">
      <t>ケイジョウ</t>
    </rPh>
    <rPh sb="322" eb="324">
      <t>ホンライ</t>
    </rPh>
    <rPh sb="326" eb="328">
      <t>モンダイ</t>
    </rPh>
    <rPh sb="330" eb="334">
      <t>オノセンセイ</t>
    </rPh>
    <rPh sb="335" eb="337">
      <t>ノゾエ</t>
    </rPh>
    <rPh sb="337" eb="339">
      <t>センセイ</t>
    </rPh>
    <rPh sb="340" eb="342">
      <t>コウタイ</t>
    </rPh>
    <rPh sb="343" eb="345">
      <t>リョヒ</t>
    </rPh>
    <rPh sb="346" eb="348">
      <t>ヘンコウ</t>
    </rPh>
    <phoneticPr fontId="2"/>
  </si>
  <si>
    <t>協会管理システム決済代行手数料：80人×218円((6000円×2.8％)+50円)=17,440円
170人×246円((7000円×2.8％)+50円)=41,820円</t>
    <rPh sb="0" eb="2">
      <t>キョウカイ</t>
    </rPh>
    <rPh sb="2" eb="4">
      <t>カンリ</t>
    </rPh>
    <rPh sb="8" eb="10">
      <t>ケッサイ</t>
    </rPh>
    <rPh sb="10" eb="12">
      <t>ダイコウ</t>
    </rPh>
    <rPh sb="12" eb="15">
      <t>テスウリョウ</t>
    </rPh>
    <rPh sb="18" eb="19">
      <t>ニン</t>
    </rPh>
    <rPh sb="23" eb="24">
      <t>エン</t>
    </rPh>
    <rPh sb="30" eb="31">
      <t>エン</t>
    </rPh>
    <rPh sb="40" eb="41">
      <t>エン</t>
    </rPh>
    <rPh sb="49" eb="50">
      <t>エン</t>
    </rPh>
    <rPh sb="54" eb="55">
      <t>ニン</t>
    </rPh>
    <rPh sb="59" eb="60">
      <t>エン</t>
    </rPh>
    <rPh sb="66" eb="67">
      <t>エン</t>
    </rPh>
    <rPh sb="76" eb="77">
      <t>エン</t>
    </rPh>
    <rPh sb="85" eb="86">
      <t>エン</t>
    </rPh>
    <phoneticPr fontId="2"/>
  </si>
  <si>
    <t>1日目：運営スタッフ10人×6,000円
2日目：運営スタッフ10人×6,000円</t>
    <rPh sb="1" eb="3">
      <t>ニチメ</t>
    </rPh>
    <rPh sb="4" eb="6">
      <t>ウンエイ</t>
    </rPh>
    <rPh sb="12" eb="13">
      <t>ニン</t>
    </rPh>
    <rPh sb="19" eb="20">
      <t>エン</t>
    </rPh>
    <rPh sb="22" eb="24">
      <t>ニチメ</t>
    </rPh>
    <rPh sb="25" eb="27">
      <t>ウンエイ</t>
    </rPh>
    <rPh sb="33" eb="34">
      <t>ニン</t>
    </rPh>
    <rPh sb="40" eb="41">
      <t>エン</t>
    </rPh>
    <phoneticPr fontId="2"/>
  </si>
  <si>
    <t>事務用品(10,000円)、日用品(8,096円)、ネームホルダー(５０円×３００個、計15,000円)</t>
    <rPh sb="0" eb="4">
      <t>ジムヨウヒン</t>
    </rPh>
    <rPh sb="11" eb="12">
      <t>エン</t>
    </rPh>
    <rPh sb="14" eb="17">
      <t>ニチヨウヒン</t>
    </rPh>
    <rPh sb="23" eb="24">
      <t>エン</t>
    </rPh>
    <rPh sb="36" eb="37">
      <t>エン</t>
    </rPh>
    <rPh sb="41" eb="42">
      <t>コ</t>
    </rPh>
    <rPh sb="43" eb="44">
      <t>ケイ</t>
    </rPh>
    <rPh sb="50" eb="51">
      <t>エン</t>
    </rPh>
    <phoneticPr fontId="2"/>
  </si>
  <si>
    <t>6,000円×80名</t>
    <phoneticPr fontId="2"/>
  </si>
  <si>
    <t>7,000円×170名</t>
    <rPh sb="5" eb="6">
      <t>エン</t>
    </rPh>
    <rPh sb="10" eb="11">
      <t>メイ</t>
    </rPh>
    <phoneticPr fontId="2"/>
  </si>
  <si>
    <t>250名の参加を想定</t>
    <rPh sb="3" eb="4">
      <t>メイ</t>
    </rPh>
    <rPh sb="5" eb="7">
      <t>サンカ</t>
    </rPh>
    <rPh sb="8" eb="10">
      <t>ソウテイ</t>
    </rPh>
    <phoneticPr fontId="2"/>
  </si>
  <si>
    <t>第5回日本神経理学療法学会 SIG2023</t>
    <phoneticPr fontId="2"/>
  </si>
  <si>
    <r>
      <t>基調講演講師　大畑光司氏:謝金4,445円・交通費27,580円・宿泊費(1泊)13,000円、シンポジウム①講師</t>
    </r>
    <r>
      <rPr>
        <sz val="9"/>
        <rFont val="ＭＳ Ｐゴシック"/>
        <family val="3"/>
        <charset val="128"/>
        <scheme val="minor"/>
      </rPr>
      <t>　久保宏紀氏：謝金6,667円・交通費29,040円・宿泊費(1泊)13,000円、シンポジウム①講師　池田登顕氏：謝金6,667円・交通費23,090円・宿泊費(1泊)13,000円、シンポジウム①講師　藤本　修平氏：謝金6,667円・交通費12,780円・宿泊費(1泊)13,000円、SIG1ファシリテーター　酒井克也氏：謝金5,000円・交通費2,320円、SIG1ファシリテーター　深田和浩氏：謝金5,000円・交通費2,260円、SIG2ファシリテーター　木村鷹介氏：謝金5,000円・交通費2,120円、SIG2ファシリテーター　清水夏生氏：謝金5,000円・交通費2,190円、SIG3ファシリテーター　植田耕造氏：謝金5,000円・交通費27,520円・宿泊費(1泊)13,000円、SIG3ファシリテーター　冨田洋介氏：謝金5,000円・交通費8,760円、SIG4ファシリテーター　森信彦氏：謝金5,000円・交通費28,810円・宿泊費(1泊)13,000円、SIG4ファシリテーター　古賀優之氏：謝金5,000円・交通費28,980円・宿泊費(1泊)13,000円、SIG5ファシリテーター 大塚圭氏：謝金5,000円・交通費22,830円・宿泊費(1泊)13,000円、SIG5ファシリテーター　中谷知生氏：謝金5,000円・交通費28,710円・宿泊費(1泊)13,000円,地域別GW講師　平野明日香：交通費22,960円・宿泊費(1泊)13,000円、地域別GW講師　藤原　愛作氏：交通費94,180円・宿泊費(1泊)13,000円、SIG6ファシリテーター　玉利誠氏：謝金5,000円・交通費106,460円・宿泊費(1泊)13,000円、SIG6ファシリテーター　関口雄介氏：謝金5,000円・交通費23,260円・宿泊費(1泊)13,000円、SIG7ファシリテーター　佐藤和命氏：謝金5,000円・交通費710円、SIG7ファシリテーター　三上恭平氏：謝金5,000円・交通費1,270円、SIG8ファシリテーター　板東杏太氏：謝金5,000円・交通費1,380円、SIG8ファシリテーター　菊池豊氏：謝金5,000円・交通費9,700円、SIG9ファシリテーター　上原信太郎氏：謝金5,000円・交通費22,850円・宿泊費(1泊)13,000円、SIG9ファシリテーター　山口智史氏：謝金5,000円・交通費740円、SIG10ファシリテーター　中村学氏：謝金5,000円・交通費1,620円、SIG10ファシリテーター　高橋忠志氏：謝金5,000円・交通費1,340円、総括講演講師　森岡周氏：謝金6,667円・交通費29,130円・宿泊費(1泊)13,000円、総括座談会講師　松田淳子氏：交通費27,890・宿泊費(1泊)13,000円</t>
    </r>
    <rPh sb="0" eb="4">
      <t>キチョウコウエン</t>
    </rPh>
    <rPh sb="4" eb="6">
      <t>コウシ</t>
    </rPh>
    <rPh sb="7" eb="9">
      <t>オオハタ</t>
    </rPh>
    <rPh sb="9" eb="10">
      <t>ヒカリ</t>
    </rPh>
    <rPh sb="10" eb="11">
      <t>ツカサ</t>
    </rPh>
    <rPh sb="11" eb="12">
      <t>シ</t>
    </rPh>
    <rPh sb="13" eb="15">
      <t>シャキン</t>
    </rPh>
    <rPh sb="20" eb="21">
      <t>エン</t>
    </rPh>
    <rPh sb="22" eb="25">
      <t>コウツウヒ</t>
    </rPh>
    <rPh sb="31" eb="32">
      <t>エン</t>
    </rPh>
    <rPh sb="33" eb="36">
      <t>シュクハクヒ</t>
    </rPh>
    <rPh sb="38" eb="39">
      <t>ハク</t>
    </rPh>
    <rPh sb="46" eb="47">
      <t>エン</t>
    </rPh>
    <rPh sb="55" eb="57">
      <t>コウシ</t>
    </rPh>
    <rPh sb="58" eb="60">
      <t>クボ</t>
    </rPh>
    <rPh sb="60" eb="61">
      <t>ヒロ</t>
    </rPh>
    <rPh sb="61" eb="62">
      <t>キ</t>
    </rPh>
    <rPh sb="64" eb="66">
      <t>シャキン</t>
    </rPh>
    <rPh sb="71" eb="72">
      <t>エン</t>
    </rPh>
    <rPh sb="73" eb="76">
      <t>コウツウヒ</t>
    </rPh>
    <rPh sb="82" eb="83">
      <t>エン</t>
    </rPh>
    <rPh sb="106" eb="108">
      <t>コウシ</t>
    </rPh>
    <rPh sb="113" eb="114">
      <t>シ</t>
    </rPh>
    <rPh sb="115" eb="117">
      <t>シャキン</t>
    </rPh>
    <rPh sb="122" eb="123">
      <t>エン</t>
    </rPh>
    <rPh sb="124" eb="127">
      <t>コウツウヒ</t>
    </rPh>
    <rPh sb="133" eb="134">
      <t>エン</t>
    </rPh>
    <rPh sb="157" eb="159">
      <t>コウシ</t>
    </rPh>
    <rPh sb="165" eb="166">
      <t>シ</t>
    </rPh>
    <rPh sb="215" eb="217">
      <t>サカイ</t>
    </rPh>
    <rPh sb="217" eb="219">
      <t>カツヤ</t>
    </rPh>
    <rPh sb="219" eb="220">
      <t>シ</t>
    </rPh>
    <rPh sb="221" eb="223">
      <t>シャキン</t>
    </rPh>
    <rPh sb="228" eb="229">
      <t>エン</t>
    </rPh>
    <rPh sb="230" eb="233">
      <t>コウツウヒ</t>
    </rPh>
    <rPh sb="238" eb="239">
      <t>エン</t>
    </rPh>
    <rPh sb="253" eb="255">
      <t>フカダ</t>
    </rPh>
    <rPh sb="566" eb="568">
      <t>オオツカ</t>
    </rPh>
    <rPh sb="568" eb="569">
      <t>ケイ</t>
    </rPh>
    <rPh sb="619" eb="621">
      <t>ナカタニ</t>
    </rPh>
    <rPh sb="621" eb="622">
      <t>チ</t>
    </rPh>
    <rPh sb="622" eb="623">
      <t>セイ</t>
    </rPh>
    <rPh sb="643" eb="644">
      <t>エン</t>
    </rPh>
    <rPh sb="660" eb="663">
      <t>チイキベツ</t>
    </rPh>
    <rPh sb="665" eb="667">
      <t>コウシ</t>
    </rPh>
    <rPh sb="668" eb="670">
      <t>ヒラノ</t>
    </rPh>
    <rPh sb="670" eb="673">
      <t>アスカ</t>
    </rPh>
    <rPh sb="674" eb="677">
      <t>コウツウヒ</t>
    </rPh>
    <rPh sb="683" eb="684">
      <t>エン</t>
    </rPh>
    <rPh sb="708" eb="710">
      <t>フジワラ</t>
    </rPh>
    <rPh sb="711" eb="713">
      <t>アイサク</t>
    </rPh>
    <rPh sb="713" eb="714">
      <t>シ</t>
    </rPh>
    <rPh sb="715" eb="718">
      <t>コウツウヒ</t>
    </rPh>
    <rPh sb="724" eb="725">
      <t>エン</t>
    </rPh>
    <rPh sb="754" eb="756">
      <t>タマリ</t>
    </rPh>
    <rPh sb="756" eb="757">
      <t>マコト</t>
    </rPh>
    <rPh sb="808" eb="810">
      <t>セキグチ</t>
    </rPh>
    <rPh sb="810" eb="811">
      <t>ユウ</t>
    </rPh>
    <rPh sb="811" eb="812">
      <t>スケ</t>
    </rPh>
    <rPh sb="862" eb="864">
      <t>サトウ</t>
    </rPh>
    <rPh sb="864" eb="865">
      <t>カズ</t>
    </rPh>
    <rPh sb="865" eb="866">
      <t>メイ</t>
    </rPh>
    <rPh sb="898" eb="900">
      <t>ミカミ</t>
    </rPh>
    <rPh sb="900" eb="902">
      <t>キョウヘイ</t>
    </rPh>
    <rPh sb="936" eb="938">
      <t>バンドウ</t>
    </rPh>
    <rPh sb="938" eb="939">
      <t>アン</t>
    </rPh>
    <rPh sb="939" eb="940">
      <t>タ</t>
    </rPh>
    <rPh sb="974" eb="976">
      <t>キクチ</t>
    </rPh>
    <rPh sb="976" eb="977">
      <t>ユタカ</t>
    </rPh>
    <rPh sb="1011" eb="1013">
      <t>ウエハラ</t>
    </rPh>
    <rPh sb="1013" eb="1014">
      <t>シン</t>
    </rPh>
    <rPh sb="1014" eb="1016">
      <t>タロウ</t>
    </rPh>
    <rPh sb="1081" eb="1083">
      <t>ヤマグチ</t>
    </rPh>
    <rPh sb="1083" eb="1084">
      <t>トモ</t>
    </rPh>
    <rPh sb="1118" eb="1120">
      <t>ナカムラ</t>
    </rPh>
    <rPh sb="1141" eb="1143">
      <t>タカハシ</t>
    </rPh>
    <rPh sb="1143" eb="1144">
      <t>タダシ</t>
    </rPh>
    <rPh sb="1144" eb="1145">
      <t>シ</t>
    </rPh>
    <rPh sb="1156" eb="1158">
      <t>ワタナベ</t>
    </rPh>
    <rPh sb="1166" eb="1170">
      <t>ソウカツコウエン</t>
    </rPh>
    <rPh sb="1170" eb="1172">
      <t>コウシ</t>
    </rPh>
    <rPh sb="1173" eb="1175">
      <t>モリオカ</t>
    </rPh>
    <rPh sb="1175" eb="1176">
      <t>シュウ</t>
    </rPh>
    <rPh sb="1176" eb="1177">
      <t>シ</t>
    </rPh>
    <rPh sb="1178" eb="1180">
      <t>シャキン</t>
    </rPh>
    <rPh sb="1185" eb="1186">
      <t>エン</t>
    </rPh>
    <rPh sb="1187" eb="1190">
      <t>コウツウヒ</t>
    </rPh>
    <rPh sb="1196" eb="1197">
      <t>エン</t>
    </rPh>
    <rPh sb="1213" eb="1215">
      <t>ソウカツ</t>
    </rPh>
    <rPh sb="1215" eb="1218">
      <t>ザダンカイ</t>
    </rPh>
    <rPh sb="1218" eb="1220">
      <t>コウシ</t>
    </rPh>
    <rPh sb="1221" eb="1223">
      <t>マツダ</t>
    </rPh>
    <rPh sb="1223" eb="1225">
      <t>ジュンコ</t>
    </rPh>
    <rPh sb="1225" eb="1226">
      <t>シ</t>
    </rPh>
    <rPh sb="1227" eb="1230">
      <t>コウツウヒ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</si>
</sst>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>
      <alignment vertical="center"/>
    </xf>
    <xf numFmtId="6" fontId="0" fillId="0" borderId="10" xfId="2" applyFont="1" applyFill="1" applyBorder="1">
      <alignment vertical="center"/>
    </xf>
    <xf numFmtId="0" fontId="0" fillId="0" borderId="11" xfId="0" applyBorder="1">
      <alignment vertical="center"/>
    </xf>
    <xf numFmtId="6" fontId="0" fillId="0" borderId="11" xfId="2" applyFont="1" applyBorder="1">
      <alignment vertical="center"/>
    </xf>
    <xf numFmtId="0" fontId="0" fillId="0" borderId="12" xfId="0" applyBorder="1">
      <alignment vertical="center"/>
    </xf>
    <xf numFmtId="6" fontId="0" fillId="0" borderId="12" xfId="2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3" borderId="15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>
      <alignment vertical="center"/>
    </xf>
    <xf numFmtId="38" fontId="0" fillId="0" borderId="1" xfId="1" applyFont="1" applyFill="1" applyBorder="1">
      <alignment vertical="center"/>
    </xf>
    <xf numFmtId="38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11" fillId="0" borderId="1" xfId="0" applyNumberFormat="1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2" borderId="1" xfId="0" applyNumberForma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8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15" fillId="0" borderId="1" xfId="1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5" borderId="1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6" fillId="0" borderId="0" xfId="0" applyFo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E281C-D876-4090-8A01-9738479C7758}">
  <sheetPr>
    <pageSetUpPr fitToPage="1"/>
  </sheetPr>
  <dimension ref="A1:O36"/>
  <sheetViews>
    <sheetView tabSelected="1" zoomScale="80" zoomScaleNormal="80" workbookViewId="0">
      <selection activeCell="O21" sqref="O21"/>
    </sheetView>
  </sheetViews>
  <sheetFormatPr defaultRowHeight="13" x14ac:dyDescent="0.2"/>
  <cols>
    <col min="2" max="2" width="16.26953125" customWidth="1"/>
    <col min="4" max="4" width="20.36328125" customWidth="1"/>
    <col min="7" max="7" width="17.6328125" customWidth="1"/>
    <col min="8" max="8" width="27.08984375" customWidth="1"/>
    <col min="9" max="9" width="4.08984375" customWidth="1"/>
    <col min="10" max="10" width="39.90625" customWidth="1"/>
  </cols>
  <sheetData>
    <row r="1" spans="1:15" ht="16.5" x14ac:dyDescent="0.2">
      <c r="A1" s="81" t="s">
        <v>29</v>
      </c>
      <c r="B1" s="81"/>
      <c r="C1" s="81"/>
      <c r="D1" s="81"/>
      <c r="E1" s="81"/>
      <c r="F1" s="81"/>
      <c r="G1" s="22" t="s">
        <v>111</v>
      </c>
      <c r="H1" s="14"/>
      <c r="I1" s="14"/>
      <c r="J1" s="14"/>
    </row>
    <row r="2" spans="1:15" x14ac:dyDescent="0.2">
      <c r="A2" s="23" t="s">
        <v>0</v>
      </c>
      <c r="B2" s="24"/>
      <c r="C2" s="24"/>
      <c r="D2" s="24"/>
      <c r="E2" s="24"/>
      <c r="F2" s="24"/>
      <c r="G2" s="24"/>
      <c r="H2" s="24"/>
      <c r="J2" s="19"/>
    </row>
    <row r="3" spans="1:15" x14ac:dyDescent="0.2">
      <c r="A3" s="1"/>
      <c r="B3" s="82" t="s">
        <v>30</v>
      </c>
      <c r="C3" s="83"/>
      <c r="D3" s="84"/>
      <c r="E3" s="3" t="s">
        <v>31</v>
      </c>
      <c r="F3" s="3" t="s">
        <v>32</v>
      </c>
      <c r="G3" s="3" t="s">
        <v>33</v>
      </c>
      <c r="H3" s="44" t="s">
        <v>34</v>
      </c>
      <c r="I3" s="5"/>
      <c r="J3" s="3" t="s">
        <v>26</v>
      </c>
      <c r="L3">
        <f>1670000-1250000</f>
        <v>420000</v>
      </c>
      <c r="M3">
        <v>45080</v>
      </c>
      <c r="O3">
        <f>L3-M9</f>
        <v>41054</v>
      </c>
    </row>
    <row r="4" spans="1:15" x14ac:dyDescent="0.2">
      <c r="A4" s="62">
        <v>1</v>
      </c>
      <c r="B4" s="85" t="s">
        <v>35</v>
      </c>
      <c r="C4" s="85" t="s">
        <v>36</v>
      </c>
      <c r="D4" s="1" t="s">
        <v>37</v>
      </c>
      <c r="E4" s="29">
        <v>80</v>
      </c>
      <c r="F4" s="29">
        <v>6000</v>
      </c>
      <c r="G4" s="25">
        <f t="shared" ref="G4:G10" si="0">E4*F4</f>
        <v>480000</v>
      </c>
      <c r="H4" s="46" t="s">
        <v>108</v>
      </c>
      <c r="I4" s="45"/>
      <c r="J4" s="1" t="s">
        <v>25</v>
      </c>
      <c r="M4">
        <v>30000</v>
      </c>
    </row>
    <row r="5" spans="1:15" x14ac:dyDescent="0.2">
      <c r="A5" s="63"/>
      <c r="B5" s="86"/>
      <c r="C5" s="87"/>
      <c r="D5" s="1" t="s">
        <v>38</v>
      </c>
      <c r="E5" s="29">
        <v>170</v>
      </c>
      <c r="F5" s="1">
        <v>7000</v>
      </c>
      <c r="G5" s="25">
        <f t="shared" si="0"/>
        <v>1190000</v>
      </c>
      <c r="H5" s="46" t="s">
        <v>109</v>
      </c>
      <c r="I5" s="45"/>
      <c r="J5" s="1" t="s">
        <v>39</v>
      </c>
      <c r="M5">
        <v>60000</v>
      </c>
      <c r="O5">
        <f>O3/5000</f>
        <v>8.2108000000000008</v>
      </c>
    </row>
    <row r="6" spans="1:15" x14ac:dyDescent="0.2">
      <c r="A6" s="63"/>
      <c r="B6" s="86"/>
      <c r="C6" s="85" t="s">
        <v>40</v>
      </c>
      <c r="D6" s="1" t="s">
        <v>37</v>
      </c>
      <c r="E6" s="25">
        <v>0</v>
      </c>
      <c r="F6" s="1">
        <v>0</v>
      </c>
      <c r="G6" s="25">
        <f t="shared" si="0"/>
        <v>0</v>
      </c>
      <c r="H6" s="46"/>
      <c r="I6" s="45"/>
      <c r="J6" s="1"/>
      <c r="M6">
        <v>90000</v>
      </c>
    </row>
    <row r="7" spans="1:15" x14ac:dyDescent="0.2">
      <c r="A7" s="63"/>
      <c r="B7" s="86"/>
      <c r="C7" s="86"/>
      <c r="D7" s="1" t="s">
        <v>38</v>
      </c>
      <c r="E7" s="25">
        <v>0</v>
      </c>
      <c r="F7" s="1">
        <v>0</v>
      </c>
      <c r="G7" s="25">
        <f t="shared" si="0"/>
        <v>0</v>
      </c>
      <c r="H7" s="46"/>
      <c r="I7" s="45"/>
      <c r="J7" s="1" t="s">
        <v>24</v>
      </c>
      <c r="M7">
        <f>SUM(M3:M6)</f>
        <v>225080</v>
      </c>
    </row>
    <row r="8" spans="1:15" x14ac:dyDescent="0.2">
      <c r="A8" s="63"/>
      <c r="B8" s="86"/>
      <c r="C8" s="86"/>
      <c r="D8" s="1" t="s">
        <v>41</v>
      </c>
      <c r="E8" s="25">
        <v>0</v>
      </c>
      <c r="F8" s="1">
        <v>0</v>
      </c>
      <c r="G8" s="25">
        <f t="shared" si="0"/>
        <v>0</v>
      </c>
      <c r="H8" s="46"/>
      <c r="I8" s="45"/>
      <c r="J8" s="1" t="s">
        <v>42</v>
      </c>
      <c r="L8">
        <f>5000*180</f>
        <v>900000</v>
      </c>
      <c r="M8">
        <v>153866</v>
      </c>
    </row>
    <row r="9" spans="1:15" x14ac:dyDescent="0.2">
      <c r="A9" s="63"/>
      <c r="B9" s="86"/>
      <c r="C9" s="86"/>
      <c r="D9" s="1" t="s">
        <v>43</v>
      </c>
      <c r="E9" s="25">
        <v>0</v>
      </c>
      <c r="F9" s="1">
        <v>0</v>
      </c>
      <c r="G9" s="25">
        <f t="shared" si="0"/>
        <v>0</v>
      </c>
      <c r="H9" s="46"/>
      <c r="I9" s="45"/>
      <c r="J9" s="1" t="s">
        <v>44</v>
      </c>
      <c r="M9">
        <f>SUM(M7:M8)</f>
        <v>378946</v>
      </c>
    </row>
    <row r="10" spans="1:15" x14ac:dyDescent="0.2">
      <c r="A10" s="64"/>
      <c r="B10" s="87"/>
      <c r="C10" s="87"/>
      <c r="D10" s="1" t="s">
        <v>45</v>
      </c>
      <c r="E10" s="25">
        <v>0</v>
      </c>
      <c r="F10" s="1">
        <v>0</v>
      </c>
      <c r="G10" s="25">
        <f t="shared" si="0"/>
        <v>0</v>
      </c>
      <c r="H10" s="46"/>
      <c r="I10" s="45"/>
      <c r="J10" s="1" t="s">
        <v>46</v>
      </c>
    </row>
    <row r="11" spans="1:15" x14ac:dyDescent="0.2">
      <c r="A11" s="21"/>
      <c r="B11" s="26"/>
      <c r="C11" s="27"/>
      <c r="D11" s="28" t="s">
        <v>47</v>
      </c>
      <c r="E11" s="29">
        <f>SUM(E4:E10)</f>
        <v>250</v>
      </c>
      <c r="F11" s="1"/>
      <c r="G11" s="25"/>
      <c r="H11" s="46"/>
      <c r="I11" s="45"/>
      <c r="J11" s="1"/>
    </row>
    <row r="12" spans="1:15" x14ac:dyDescent="0.2">
      <c r="A12" s="62">
        <v>2</v>
      </c>
      <c r="B12" s="85" t="s">
        <v>48</v>
      </c>
      <c r="C12" s="88" t="s">
        <v>49</v>
      </c>
      <c r="D12" s="89"/>
      <c r="E12" s="1">
        <v>0</v>
      </c>
      <c r="F12" s="25">
        <v>0</v>
      </c>
      <c r="G12" s="25">
        <v>0</v>
      </c>
      <c r="H12" s="47"/>
      <c r="J12" s="18"/>
    </row>
    <row r="13" spans="1:15" x14ac:dyDescent="0.2">
      <c r="A13" s="63"/>
      <c r="B13" s="86"/>
      <c r="C13" s="88" t="s">
        <v>50</v>
      </c>
      <c r="D13" s="89"/>
      <c r="E13" s="1">
        <v>0</v>
      </c>
      <c r="F13" s="25">
        <v>0</v>
      </c>
      <c r="G13" s="25">
        <f t="shared" ref="G13" si="1">E13*F13</f>
        <v>0</v>
      </c>
      <c r="H13" s="47"/>
      <c r="J13" s="1" t="s">
        <v>23</v>
      </c>
      <c r="M13">
        <f>200000/5000</f>
        <v>40</v>
      </c>
    </row>
    <row r="14" spans="1:15" x14ac:dyDescent="0.2">
      <c r="A14" s="63"/>
      <c r="B14" s="86"/>
      <c r="C14" s="59" t="s">
        <v>51</v>
      </c>
      <c r="D14" s="61"/>
      <c r="E14" s="1">
        <v>0</v>
      </c>
      <c r="F14" s="25">
        <v>0</v>
      </c>
      <c r="G14" s="25">
        <v>0</v>
      </c>
      <c r="H14" s="47"/>
      <c r="J14" s="1"/>
    </row>
    <row r="15" spans="1:15" x14ac:dyDescent="0.2">
      <c r="A15" s="64"/>
      <c r="B15" s="87"/>
      <c r="C15" s="88" t="s">
        <v>52</v>
      </c>
      <c r="D15" s="89"/>
      <c r="E15" s="1">
        <v>0</v>
      </c>
      <c r="F15" s="25">
        <v>0</v>
      </c>
      <c r="G15" s="25">
        <f>E15*F15</f>
        <v>0</v>
      </c>
      <c r="H15" s="48"/>
      <c r="I15" s="15"/>
      <c r="J15" s="1"/>
      <c r="M15">
        <v>857014</v>
      </c>
    </row>
    <row r="16" spans="1:15" x14ac:dyDescent="0.2">
      <c r="A16" s="1">
        <v>5</v>
      </c>
      <c r="B16" s="1" t="s">
        <v>53</v>
      </c>
      <c r="C16" s="59"/>
      <c r="D16" s="61"/>
      <c r="E16" s="1"/>
      <c r="F16" s="25"/>
      <c r="G16" s="25">
        <f>E16*F16</f>
        <v>0</v>
      </c>
      <c r="H16" s="49"/>
      <c r="J16" s="1"/>
      <c r="M16">
        <v>225080</v>
      </c>
    </row>
    <row r="17" spans="1:13" x14ac:dyDescent="0.2">
      <c r="A17" s="74" t="s">
        <v>54</v>
      </c>
      <c r="B17" s="75"/>
      <c r="C17" s="75"/>
      <c r="D17" s="75"/>
      <c r="E17" s="75"/>
      <c r="F17" s="76"/>
      <c r="G17" s="30">
        <f>SUM(G4:G16)</f>
        <v>1670000</v>
      </c>
      <c r="H17" s="50" t="s">
        <v>110</v>
      </c>
      <c r="J17" s="2"/>
      <c r="M17">
        <f>M15-M16</f>
        <v>631934</v>
      </c>
    </row>
    <row r="19" spans="1:13" x14ac:dyDescent="0.2">
      <c r="A19" s="23" t="s">
        <v>1</v>
      </c>
      <c r="B19" s="23"/>
      <c r="C19" s="23"/>
      <c r="D19" s="23"/>
      <c r="E19" s="23"/>
      <c r="F19" s="23"/>
      <c r="G19" s="23"/>
      <c r="H19" s="23"/>
      <c r="I19" s="20"/>
      <c r="J19" s="17"/>
    </row>
    <row r="20" spans="1:13" x14ac:dyDescent="0.2">
      <c r="A20" s="1"/>
      <c r="B20" s="3" t="s">
        <v>30</v>
      </c>
      <c r="C20" s="77" t="s">
        <v>55</v>
      </c>
      <c r="D20" s="77"/>
      <c r="E20" s="77"/>
      <c r="F20" s="77"/>
      <c r="G20" s="3" t="s">
        <v>33</v>
      </c>
      <c r="H20" s="3"/>
      <c r="I20" s="5"/>
      <c r="J20" s="1"/>
    </row>
    <row r="21" spans="1:13" ht="104.25" customHeight="1" x14ac:dyDescent="0.2">
      <c r="A21" s="1">
        <v>1</v>
      </c>
      <c r="B21" s="1" t="s">
        <v>56</v>
      </c>
      <c r="C21" s="58" t="s">
        <v>57</v>
      </c>
      <c r="D21" s="58"/>
      <c r="E21" s="58"/>
      <c r="F21" s="58"/>
      <c r="G21" s="31">
        <v>121500</v>
      </c>
      <c r="H21" s="39" t="s">
        <v>79</v>
      </c>
      <c r="I21" s="15"/>
      <c r="J21" s="1" t="s">
        <v>28</v>
      </c>
    </row>
    <row r="22" spans="1:13" ht="68.25" customHeight="1" x14ac:dyDescent="0.2">
      <c r="A22" s="1">
        <v>2</v>
      </c>
      <c r="B22" s="1" t="s">
        <v>58</v>
      </c>
      <c r="C22" s="58" t="s">
        <v>59</v>
      </c>
      <c r="D22" s="58"/>
      <c r="E22" s="58"/>
      <c r="F22" s="58"/>
      <c r="G22" s="31">
        <v>116360</v>
      </c>
      <c r="H22" s="40" t="s">
        <v>60</v>
      </c>
      <c r="J22" s="16" t="s">
        <v>27</v>
      </c>
    </row>
    <row r="23" spans="1:13" ht="21" customHeight="1" x14ac:dyDescent="0.2">
      <c r="A23" s="1">
        <v>3</v>
      </c>
      <c r="B23" s="1" t="s">
        <v>61</v>
      </c>
      <c r="C23" s="58" t="s">
        <v>62</v>
      </c>
      <c r="D23" s="58"/>
      <c r="E23" s="58"/>
      <c r="F23" s="58"/>
      <c r="G23" s="31">
        <v>0</v>
      </c>
      <c r="H23" s="1" t="s">
        <v>63</v>
      </c>
      <c r="J23" s="1" t="s">
        <v>22</v>
      </c>
    </row>
    <row r="24" spans="1:13" ht="42" customHeight="1" x14ac:dyDescent="0.2">
      <c r="A24" s="1">
        <v>4</v>
      </c>
      <c r="B24" s="1" t="s">
        <v>64</v>
      </c>
      <c r="C24" s="58" t="s">
        <v>65</v>
      </c>
      <c r="D24" s="58"/>
      <c r="E24" s="58"/>
      <c r="F24" s="58"/>
      <c r="G24" s="32">
        <v>33096</v>
      </c>
      <c r="H24" s="40" t="s">
        <v>107</v>
      </c>
      <c r="I24" s="15"/>
      <c r="J24" s="1" t="s">
        <v>21</v>
      </c>
    </row>
    <row r="25" spans="1:13" ht="18.649999999999999" customHeight="1" x14ac:dyDescent="0.2">
      <c r="A25" s="1">
        <v>5</v>
      </c>
      <c r="B25" s="1" t="s">
        <v>66</v>
      </c>
      <c r="C25" s="78" t="s">
        <v>67</v>
      </c>
      <c r="D25" s="58"/>
      <c r="E25" s="58"/>
      <c r="F25" s="58"/>
      <c r="G25" s="32">
        <v>0</v>
      </c>
      <c r="H25" s="16"/>
      <c r="I25" s="15"/>
      <c r="J25" s="1" t="s">
        <v>20</v>
      </c>
    </row>
    <row r="26" spans="1:13" ht="33" customHeight="1" x14ac:dyDescent="0.2">
      <c r="A26" s="1">
        <v>6</v>
      </c>
      <c r="B26" s="1" t="s">
        <v>68</v>
      </c>
      <c r="C26" s="58" t="s">
        <v>69</v>
      </c>
      <c r="D26" s="58"/>
      <c r="E26" s="58"/>
      <c r="F26" s="58"/>
      <c r="G26" s="32">
        <v>0</v>
      </c>
      <c r="H26" s="16" t="s">
        <v>70</v>
      </c>
      <c r="I26" s="15"/>
      <c r="J26" s="1" t="s">
        <v>19</v>
      </c>
    </row>
    <row r="27" spans="1:13" ht="408.75" customHeight="1" x14ac:dyDescent="0.2">
      <c r="A27" s="62">
        <v>7</v>
      </c>
      <c r="B27" s="62" t="s">
        <v>71</v>
      </c>
      <c r="C27" s="65" t="s">
        <v>72</v>
      </c>
      <c r="D27" s="66"/>
      <c r="E27" s="66"/>
      <c r="F27" s="67"/>
      <c r="G27" s="52">
        <v>929591</v>
      </c>
      <c r="H27" s="55" t="s">
        <v>112</v>
      </c>
      <c r="I27" s="15"/>
      <c r="J27" s="79" t="s">
        <v>104</v>
      </c>
    </row>
    <row r="28" spans="1:13" ht="184" customHeight="1" x14ac:dyDescent="0.2">
      <c r="A28" s="63"/>
      <c r="B28" s="63"/>
      <c r="C28" s="68"/>
      <c r="D28" s="69"/>
      <c r="E28" s="69"/>
      <c r="F28" s="70"/>
      <c r="G28" s="53"/>
      <c r="H28" s="56"/>
      <c r="I28" s="15"/>
      <c r="J28" s="80"/>
    </row>
    <row r="29" spans="1:13" ht="97" customHeight="1" x14ac:dyDescent="0.2">
      <c r="A29" s="64"/>
      <c r="B29" s="64"/>
      <c r="C29" s="71"/>
      <c r="D29" s="72"/>
      <c r="E29" s="72"/>
      <c r="F29" s="73"/>
      <c r="G29" s="54"/>
      <c r="H29" s="57"/>
      <c r="I29" s="15"/>
      <c r="J29" s="16"/>
    </row>
    <row r="30" spans="1:13" ht="26" x14ac:dyDescent="0.2">
      <c r="A30" s="1">
        <v>8</v>
      </c>
      <c r="B30" s="1" t="s">
        <v>2</v>
      </c>
      <c r="C30" s="58" t="s">
        <v>73</v>
      </c>
      <c r="D30" s="58"/>
      <c r="E30" s="58"/>
      <c r="F30" s="58"/>
      <c r="G30" s="32">
        <v>0</v>
      </c>
      <c r="H30" s="16" t="s">
        <v>78</v>
      </c>
      <c r="I30" s="15"/>
      <c r="J30" s="1" t="s">
        <v>17</v>
      </c>
    </row>
    <row r="31" spans="1:13" ht="60" customHeight="1" x14ac:dyDescent="0.2">
      <c r="A31" s="1">
        <v>9</v>
      </c>
      <c r="B31" s="1" t="s">
        <v>3</v>
      </c>
      <c r="C31" s="58" t="s">
        <v>74</v>
      </c>
      <c r="D31" s="58"/>
      <c r="E31" s="58"/>
      <c r="F31" s="58"/>
      <c r="G31" s="32">
        <v>59260</v>
      </c>
      <c r="H31" s="38" t="s">
        <v>105</v>
      </c>
      <c r="I31" s="33"/>
      <c r="J31" s="1" t="s">
        <v>18</v>
      </c>
    </row>
    <row r="32" spans="1:13" ht="30" customHeight="1" x14ac:dyDescent="0.2">
      <c r="A32" s="1">
        <v>10</v>
      </c>
      <c r="B32" s="1" t="s">
        <v>75</v>
      </c>
      <c r="C32" s="59" t="s">
        <v>76</v>
      </c>
      <c r="D32" s="60"/>
      <c r="E32" s="60"/>
      <c r="F32" s="61"/>
      <c r="G32" s="32">
        <v>120000</v>
      </c>
      <c r="H32" s="38" t="s">
        <v>106</v>
      </c>
      <c r="I32" s="34"/>
      <c r="J32" s="1" t="s">
        <v>16</v>
      </c>
    </row>
    <row r="33" spans="1:10" x14ac:dyDescent="0.2">
      <c r="A33" s="1">
        <v>11</v>
      </c>
      <c r="B33" s="1" t="s">
        <v>4</v>
      </c>
      <c r="C33" s="77"/>
      <c r="D33" s="77"/>
      <c r="E33" s="77"/>
      <c r="F33" s="77"/>
      <c r="G33" s="32">
        <v>290193</v>
      </c>
      <c r="H33" s="35"/>
      <c r="I33" s="36"/>
      <c r="J33" s="1" t="s">
        <v>15</v>
      </c>
    </row>
    <row r="34" spans="1:10" x14ac:dyDescent="0.2">
      <c r="A34" s="74" t="s">
        <v>54</v>
      </c>
      <c r="B34" s="75"/>
      <c r="C34" s="75"/>
      <c r="D34" s="75"/>
      <c r="E34" s="75"/>
      <c r="F34" s="76"/>
      <c r="G34" s="37">
        <f>SUM(G21:G33)</f>
        <v>1670000</v>
      </c>
      <c r="H34" s="2"/>
      <c r="J34" s="2"/>
    </row>
    <row r="36" spans="1:10" x14ac:dyDescent="0.2">
      <c r="C36" t="s">
        <v>77</v>
      </c>
      <c r="G36" s="41">
        <f>G17-G34</f>
        <v>0</v>
      </c>
    </row>
  </sheetData>
  <mergeCells count="32">
    <mergeCell ref="J27:J28"/>
    <mergeCell ref="A1:F1"/>
    <mergeCell ref="B3:D3"/>
    <mergeCell ref="A4:A10"/>
    <mergeCell ref="B4:B10"/>
    <mergeCell ref="C4:C5"/>
    <mergeCell ref="C6:C10"/>
    <mergeCell ref="C23:F23"/>
    <mergeCell ref="A12:A15"/>
    <mergeCell ref="B12:B15"/>
    <mergeCell ref="C12:D12"/>
    <mergeCell ref="C13:D13"/>
    <mergeCell ref="C14:D14"/>
    <mergeCell ref="C15:D15"/>
    <mergeCell ref="C16:D16"/>
    <mergeCell ref="A17:F17"/>
    <mergeCell ref="C20:F20"/>
    <mergeCell ref="C21:F21"/>
    <mergeCell ref="C22:F22"/>
    <mergeCell ref="C24:F24"/>
    <mergeCell ref="C25:F25"/>
    <mergeCell ref="C26:F26"/>
    <mergeCell ref="A27:A29"/>
    <mergeCell ref="B27:B29"/>
    <mergeCell ref="C27:F29"/>
    <mergeCell ref="A34:F34"/>
    <mergeCell ref="C33:F33"/>
    <mergeCell ref="G27:G29"/>
    <mergeCell ref="H27:H29"/>
    <mergeCell ref="C30:F30"/>
    <mergeCell ref="C31:F31"/>
    <mergeCell ref="C32:F32"/>
  </mergeCells>
  <phoneticPr fontId="2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09C9-C17D-4FC8-977E-79F23C4E0F91}">
  <dimension ref="A1:F20"/>
  <sheetViews>
    <sheetView workbookViewId="0">
      <selection activeCell="F12" sqref="F12"/>
    </sheetView>
  </sheetViews>
  <sheetFormatPr defaultRowHeight="13" x14ac:dyDescent="0.2"/>
  <cols>
    <col min="1" max="1" width="20.7265625" customWidth="1"/>
    <col min="2" max="3" width="18.08984375" customWidth="1"/>
    <col min="4" max="4" width="44.90625" customWidth="1"/>
    <col min="5" max="5" width="6.90625" customWidth="1"/>
    <col min="6" max="6" width="21.08984375" customWidth="1"/>
  </cols>
  <sheetData>
    <row r="1" spans="1:6" ht="16.5" x14ac:dyDescent="0.2">
      <c r="A1" s="4" t="s">
        <v>80</v>
      </c>
      <c r="B1" s="4"/>
    </row>
    <row r="3" spans="1:6" ht="27" customHeight="1" x14ac:dyDescent="0.2">
      <c r="A3" s="3" t="s">
        <v>81</v>
      </c>
      <c r="B3" s="3" t="s">
        <v>82</v>
      </c>
      <c r="C3" s="3" t="s">
        <v>5</v>
      </c>
      <c r="D3" s="3" t="s">
        <v>83</v>
      </c>
      <c r="E3" s="5"/>
      <c r="F3" s="5"/>
    </row>
    <row r="4" spans="1:6" ht="27" customHeight="1" x14ac:dyDescent="0.2">
      <c r="A4" s="3" t="s">
        <v>84</v>
      </c>
      <c r="B4" s="3">
        <v>10011030</v>
      </c>
      <c r="C4" s="3" t="s">
        <v>85</v>
      </c>
      <c r="D4" s="3" t="s">
        <v>86</v>
      </c>
    </row>
    <row r="5" spans="1:6" ht="27" customHeight="1" x14ac:dyDescent="0.2">
      <c r="A5" s="3" t="s">
        <v>87</v>
      </c>
      <c r="B5" s="3">
        <v>10065086</v>
      </c>
      <c r="C5" s="3" t="s">
        <v>88</v>
      </c>
      <c r="D5" s="3" t="s">
        <v>89</v>
      </c>
    </row>
    <row r="6" spans="1:6" ht="27" customHeight="1" x14ac:dyDescent="0.2">
      <c r="A6" s="3" t="s">
        <v>90</v>
      </c>
      <c r="B6" s="3">
        <v>10001219</v>
      </c>
      <c r="C6" s="3" t="s">
        <v>103</v>
      </c>
      <c r="D6" s="3" t="s">
        <v>91</v>
      </c>
      <c r="F6" s="51"/>
    </row>
    <row r="7" spans="1:6" ht="27" customHeight="1" x14ac:dyDescent="0.2">
      <c r="A7" s="3" t="s">
        <v>90</v>
      </c>
      <c r="B7" s="3">
        <v>10067391</v>
      </c>
      <c r="C7" s="3" t="s">
        <v>92</v>
      </c>
      <c r="D7" s="42" t="s">
        <v>93</v>
      </c>
    </row>
    <row r="8" spans="1:6" ht="27" customHeight="1" x14ac:dyDescent="0.2">
      <c r="A8" s="3" t="s">
        <v>90</v>
      </c>
      <c r="B8" s="3">
        <v>10055764</v>
      </c>
      <c r="C8" s="3" t="s">
        <v>94</v>
      </c>
      <c r="D8" s="3" t="s">
        <v>95</v>
      </c>
    </row>
    <row r="9" spans="1:6" ht="27" customHeight="1" x14ac:dyDescent="0.2">
      <c r="A9" s="3" t="s">
        <v>90</v>
      </c>
      <c r="B9" s="3">
        <v>10025985</v>
      </c>
      <c r="C9" s="3" t="s">
        <v>96</v>
      </c>
      <c r="D9" s="3" t="s">
        <v>97</v>
      </c>
    </row>
    <row r="10" spans="1:6" ht="27" customHeight="1" x14ac:dyDescent="0.2">
      <c r="A10" s="3" t="s">
        <v>90</v>
      </c>
      <c r="B10" s="3">
        <v>10046394</v>
      </c>
      <c r="C10" s="3" t="s">
        <v>98</v>
      </c>
      <c r="D10" s="3" t="s">
        <v>99</v>
      </c>
    </row>
    <row r="11" spans="1:6" ht="27" customHeight="1" x14ac:dyDescent="0.2">
      <c r="A11" s="3" t="s">
        <v>90</v>
      </c>
      <c r="B11" s="3">
        <v>17135778</v>
      </c>
      <c r="C11" s="3" t="s">
        <v>100</v>
      </c>
      <c r="D11" s="3" t="s">
        <v>89</v>
      </c>
    </row>
    <row r="12" spans="1:6" ht="27" customHeight="1" x14ac:dyDescent="0.2">
      <c r="A12" s="3" t="s">
        <v>90</v>
      </c>
      <c r="B12" s="3">
        <v>18147668</v>
      </c>
      <c r="C12" s="3" t="s">
        <v>101</v>
      </c>
      <c r="D12" s="3" t="s">
        <v>89</v>
      </c>
    </row>
    <row r="13" spans="1:6" ht="27" customHeight="1" x14ac:dyDescent="0.2">
      <c r="A13" s="43" t="s">
        <v>102</v>
      </c>
    </row>
    <row r="14" spans="1:6" ht="27" customHeight="1" x14ac:dyDescent="0.2"/>
    <row r="15" spans="1:6" ht="27" customHeight="1" x14ac:dyDescent="0.2"/>
    <row r="16" spans="1:6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C8"/>
  <sheetViews>
    <sheetView workbookViewId="0">
      <selection activeCell="B6" sqref="B6"/>
    </sheetView>
  </sheetViews>
  <sheetFormatPr defaultRowHeight="13" x14ac:dyDescent="0.2"/>
  <cols>
    <col min="1" max="1" width="3.7265625" bestFit="1" customWidth="1"/>
    <col min="2" max="2" width="43.7265625" bestFit="1" customWidth="1"/>
    <col min="3" max="3" width="12.7265625" customWidth="1"/>
  </cols>
  <sheetData>
    <row r="1" spans="1:3" ht="26" x14ac:dyDescent="0.2">
      <c r="B1" s="6" t="s">
        <v>6</v>
      </c>
      <c r="C1" s="7" t="s">
        <v>7</v>
      </c>
    </row>
    <row r="2" spans="1:3" x14ac:dyDescent="0.2">
      <c r="B2" s="8" t="s">
        <v>8</v>
      </c>
      <c r="C2" s="9">
        <v>100000</v>
      </c>
    </row>
    <row r="3" spans="1:3" x14ac:dyDescent="0.2">
      <c r="B3" s="10" t="s">
        <v>9</v>
      </c>
      <c r="C3" s="11">
        <v>50000</v>
      </c>
    </row>
    <row r="4" spans="1:3" x14ac:dyDescent="0.2">
      <c r="B4" s="10" t="s">
        <v>10</v>
      </c>
      <c r="C4" s="11">
        <v>30000</v>
      </c>
    </row>
    <row r="5" spans="1:3" x14ac:dyDescent="0.2">
      <c r="B5" s="10" t="s">
        <v>14</v>
      </c>
      <c r="C5" s="11">
        <v>30000</v>
      </c>
    </row>
    <row r="6" spans="1:3" x14ac:dyDescent="0.2">
      <c r="B6" s="10" t="s">
        <v>11</v>
      </c>
      <c r="C6" s="11">
        <v>20000</v>
      </c>
    </row>
    <row r="7" spans="1:3" x14ac:dyDescent="0.2">
      <c r="B7" s="12" t="s">
        <v>12</v>
      </c>
      <c r="C7" s="13">
        <v>10000</v>
      </c>
    </row>
    <row r="8" spans="1:3" x14ac:dyDescent="0.2">
      <c r="A8" t="s">
        <v>13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予算書(1月16日) </vt:lpstr>
      <vt:lpstr>準備委員会</vt:lpstr>
      <vt:lpstr>謝金基本額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小野田　誠子</dc:creator>
  <cp:lastModifiedBy>佐藤博文</cp:lastModifiedBy>
  <cp:lastPrinted>2022-12-12T01:59:17Z</cp:lastPrinted>
  <dcterms:created xsi:type="dcterms:W3CDTF">2016-04-27T03:42:30Z</dcterms:created>
  <dcterms:modified xsi:type="dcterms:W3CDTF">2023-01-25T14:09:38Z</dcterms:modified>
</cp:coreProperties>
</file>